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565"/>
  </bookViews>
  <sheets>
    <sheet name="2020" sheetId="1" r:id="rId1"/>
  </sheets>
  <externalReferences>
    <externalReference r:id="rId2"/>
  </externalReferences>
  <definedNames>
    <definedName name="промоп">#REF!</definedName>
    <definedName name="процентжилые">#REF!</definedName>
    <definedName name="процентмоп">#REF!</definedName>
    <definedName name="процентофисы">#REF!</definedName>
    <definedName name="процентпаркинг">#REF!</definedName>
  </definedNames>
  <calcPr calcId="145621" refMode="R1C1"/>
</workbook>
</file>

<file path=xl/calcChain.xml><?xml version="1.0" encoding="utf-8"?>
<calcChain xmlns="http://schemas.openxmlformats.org/spreadsheetml/2006/main">
  <c r="D8" i="1" l="1"/>
  <c r="F9" i="1"/>
  <c r="D16" i="1"/>
  <c r="F16" i="1" s="1"/>
  <c r="F15" i="1"/>
  <c r="E15" i="1"/>
  <c r="C14" i="1"/>
  <c r="F14" i="1" s="1"/>
  <c r="D13" i="1"/>
  <c r="F13" i="1" s="1"/>
  <c r="F12" i="1"/>
  <c r="D12" i="1"/>
  <c r="C12" i="1"/>
  <c r="E12" i="1" s="1"/>
  <c r="E9" i="1"/>
  <c r="D9" i="1"/>
  <c r="E8" i="1"/>
  <c r="D7" i="1"/>
  <c r="F7" i="1" s="1"/>
  <c r="C17" i="1" l="1"/>
  <c r="D17" i="1"/>
  <c r="F17" i="1" s="1"/>
  <c r="E14" i="1"/>
  <c r="E7" i="1"/>
  <c r="F8" i="1"/>
  <c r="E13" i="1"/>
  <c r="E16" i="1"/>
  <c r="E17" i="1" l="1"/>
</calcChain>
</file>

<file path=xl/sharedStrings.xml><?xml version="1.0" encoding="utf-8"?>
<sst xmlns="http://schemas.openxmlformats.org/spreadsheetml/2006/main" count="27" uniqueCount="27">
  <si>
    <t xml:space="preserve">Исполнение сметы расходов   за  период  2020г </t>
  </si>
  <si>
    <t>№пп</t>
  </si>
  <si>
    <t>Наименование расходов</t>
  </si>
  <si>
    <t>План по смете</t>
  </si>
  <si>
    <t>Факт</t>
  </si>
  <si>
    <t>отклонение, + экономия, /- перерасход</t>
  </si>
  <si>
    <t>% выполнения плана</t>
  </si>
  <si>
    <t>примечание</t>
  </si>
  <si>
    <t>Расходы по управлению</t>
  </si>
  <si>
    <t>1.1.</t>
  </si>
  <si>
    <t>ФОТ  с начислениями</t>
  </si>
  <si>
    <t>1.2.</t>
  </si>
  <si>
    <t>Хозрасходы, банковские расходы, содержание офиса</t>
  </si>
  <si>
    <t>1.3.</t>
  </si>
  <si>
    <t>Юридические услуги</t>
  </si>
  <si>
    <t>Эксплуатационные расходы</t>
  </si>
  <si>
    <t>2.1.</t>
  </si>
  <si>
    <t>ТО инженерных систем</t>
  </si>
  <si>
    <t>2.2.</t>
  </si>
  <si>
    <t>ТО лифтов + освидетельствование</t>
  </si>
  <si>
    <t>2.3.</t>
  </si>
  <si>
    <t>ТО систем пожаротушения</t>
  </si>
  <si>
    <t>2.4.</t>
  </si>
  <si>
    <t>Вывоз ТБО</t>
  </si>
  <si>
    <t>2.5.</t>
  </si>
  <si>
    <t>Текущий ремонт и благоустройство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</si>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</sst>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0" fillId="2" borderId="2" xfId="0" applyFill="1" applyBorder="1"/>
    <xf numFmtId="164" fontId="0" fillId="2" borderId="2" xfId="0" applyNumberFormat="1" applyFill="1" applyBorder="1"/>
    <xf numFmtId="0" fontId="0" fillId="2" borderId="3" xfId="0" applyFill="1" applyBorder="1"/>
    <xf numFmtId="0" fontId="1" fillId="2" borderId="3" xfId="0" applyFont="1" applyFill="1" applyBorder="1"/>
    <xf numFmtId="4" fontId="0" fillId="2" borderId="3" xfId="0" applyNumberFormat="1" applyFill="1" applyBorder="1"/>
    <xf numFmtId="2" fontId="0" fillId="2" borderId="3" xfId="0" applyNumberForma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/>
    <xf numFmtId="4" fontId="0" fillId="2" borderId="4" xfId="0" applyNumberFormat="1" applyFill="1" applyBorder="1"/>
    <xf numFmtId="4" fontId="0" fillId="2" borderId="2" xfId="0" applyNumberFormat="1" applyFill="1" applyBorder="1"/>
    <xf numFmtId="4" fontId="0" fillId="2" borderId="3" xfId="0" applyNumberFormat="1" applyFill="1" applyBorder="1" applyAlignment="1">
      <alignment wrapText="1"/>
    </xf>
    <xf numFmtId="0" fontId="3" fillId="0" borderId="5" xfId="0" applyFont="1" applyBorder="1"/>
    <xf numFmtId="4" fontId="3" fillId="0" borderId="5" xfId="0" applyNumberFormat="1" applyFont="1" applyBorder="1"/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ocuments\&#1058;&#1057;&#1046;%20&#1048;&#1047;&#1052;&#1040;&#1049;&#1051;&#1054;&#1042;&#1057;&#1050;&#1048;&#1049;-54\&#1089;&#1086;&#1073;&#1088;&#1072;&#1085;&#1080;&#1103;\&#1054;&#1073;&#1097;&#1080;&#1077;%20&#1089;&#1086;&#1073;&#1088;&#1072;&#1085;&#1080;&#1103;%20&#1058;&#1057;&#1046;\&#1054;&#1073;&#1097;&#1077;&#1077;%20&#1089;&#1086;&#1073;&#1088;&#1072;&#1085;&#1080;&#1077;%202019&#1075;\&#1048;&#1089;&#1087;&#1086;&#1083;&#1085;&#1077;&#1085;&#1080;&#1077;%20&#1089;&#1084;&#1077;&#1090;&#1099;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8г"/>
      <sheetName val="поставщики безнал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1"/>
  <sheetViews>
    <sheetView tabSelected="1" workbookViewId="0">
      <selection activeCell="D9" sqref="D9"/>
    </sheetView>
  </sheetViews>
  <sheetFormatPr defaultRowHeight="15" x14ac:dyDescent="0.25"/>
  <cols>
    <col min="2" max="2" width="28" customWidth="1"/>
    <col min="3" max="3" width="16.85546875" customWidth="1"/>
    <col min="4" max="4" width="15.7109375" customWidth="1"/>
    <col min="5" max="6" width="16.85546875" customWidth="1"/>
    <col min="7" max="7" width="42.85546875" customWidth="1"/>
  </cols>
  <sheetData>
    <row r="2" spans="1:7" ht="20.25" x14ac:dyDescent="0.3">
      <c r="A2" s="1" t="s">
        <v>0</v>
      </c>
      <c r="B2" s="1"/>
      <c r="C2" s="1"/>
      <c r="D2" s="1"/>
      <c r="E2" s="1"/>
      <c r="F2" s="1"/>
      <c r="G2" s="1"/>
    </row>
    <row r="3" spans="1:7" ht="14.25" customHeight="1" thickBot="1" x14ac:dyDescent="0.3"/>
    <row r="4" spans="1:7" ht="54.75" customHeight="1" thickBot="1" x14ac:dyDescent="0.3">
      <c r="A4" s="2" t="s">
        <v>1</v>
      </c>
      <c r="B4" s="2" t="s">
        <v>2</v>
      </c>
      <c r="C4" s="3" t="s">
        <v>3</v>
      </c>
      <c r="D4" s="2" t="s">
        <v>4</v>
      </c>
      <c r="E4" s="4" t="s">
        <v>5</v>
      </c>
      <c r="F4" s="4" t="s">
        <v>6</v>
      </c>
      <c r="G4" s="2" t="s">
        <v>7</v>
      </c>
    </row>
    <row r="5" spans="1:7" x14ac:dyDescent="0.25">
      <c r="A5" s="5"/>
      <c r="B5" s="5"/>
      <c r="C5" s="6"/>
      <c r="D5" s="5"/>
      <c r="E5" s="5"/>
      <c r="F5" s="5"/>
      <c r="G5" s="5"/>
    </row>
    <row r="6" spans="1:7" x14ac:dyDescent="0.25">
      <c r="A6" s="7">
        <v>1</v>
      </c>
      <c r="B6" s="8" t="s">
        <v>8</v>
      </c>
      <c r="C6" s="7"/>
      <c r="D6" s="7"/>
      <c r="E6" s="7"/>
      <c r="F6" s="7"/>
      <c r="G6" s="7"/>
    </row>
    <row r="7" spans="1:7" x14ac:dyDescent="0.25">
      <c r="A7" s="7" t="s">
        <v>9</v>
      </c>
      <c r="B7" s="7" t="s">
        <v>10</v>
      </c>
      <c r="C7" s="9">
        <v>5489697</v>
      </c>
      <c r="D7" s="9">
        <f>5417282.8+15000</f>
        <v>5432282.7999999998</v>
      </c>
      <c r="E7" s="9">
        <f>C7-D7</f>
        <v>57414.200000000186</v>
      </c>
      <c r="F7" s="9">
        <f>D7/C7*100</f>
        <v>98.954146285305001</v>
      </c>
      <c r="G7" s="10"/>
    </row>
    <row r="8" spans="1:7" ht="30" x14ac:dyDescent="0.25">
      <c r="A8" s="7" t="s">
        <v>11</v>
      </c>
      <c r="B8" s="11" t="s">
        <v>12</v>
      </c>
      <c r="C8" s="9">
        <v>224000</v>
      </c>
      <c r="D8" s="9">
        <f>5038+8879.49+2307.12+12276.31+500+900+500+29236.46+15840+180755.08-3000+12000</f>
        <v>265232.45999999996</v>
      </c>
      <c r="E8" s="9">
        <f>C8-D8</f>
        <v>-41232.459999999963</v>
      </c>
      <c r="F8" s="9">
        <f>D8/C8*100</f>
        <v>118.40734821428569</v>
      </c>
      <c r="G8" s="7"/>
    </row>
    <row r="9" spans="1:7" ht="15.75" thickBot="1" x14ac:dyDescent="0.3">
      <c r="A9" s="12" t="s">
        <v>13</v>
      </c>
      <c r="B9" s="12" t="s">
        <v>14</v>
      </c>
      <c r="C9" s="13">
        <v>144000</v>
      </c>
      <c r="D9" s="13">
        <f>12000+20000+3200</f>
        <v>35200</v>
      </c>
      <c r="E9" s="9">
        <f>C9-D9</f>
        <v>108800</v>
      </c>
      <c r="F9" s="13">
        <f>D9/C9*100</f>
        <v>24.444444444444443</v>
      </c>
      <c r="G9" s="12"/>
    </row>
    <row r="10" spans="1:7" x14ac:dyDescent="0.25">
      <c r="A10" s="5"/>
      <c r="B10" s="5"/>
      <c r="C10" s="14"/>
      <c r="D10" s="14"/>
      <c r="E10" s="14"/>
      <c r="F10" s="14"/>
      <c r="G10" s="5"/>
    </row>
    <row r="11" spans="1:7" x14ac:dyDescent="0.25">
      <c r="A11" s="7">
        <v>2</v>
      </c>
      <c r="B11" s="8" t="s">
        <v>15</v>
      </c>
      <c r="C11" s="9"/>
      <c r="D11" s="9"/>
      <c r="E11" s="9"/>
      <c r="F11" s="9"/>
      <c r="G11" s="7"/>
    </row>
    <row r="12" spans="1:7" x14ac:dyDescent="0.25">
      <c r="A12" s="7" t="s">
        <v>16</v>
      </c>
      <c r="B12" s="7" t="s">
        <v>17</v>
      </c>
      <c r="C12" s="9">
        <f>180000*12</f>
        <v>2160000</v>
      </c>
      <c r="D12" s="9">
        <f>180000*12</f>
        <v>2160000</v>
      </c>
      <c r="E12" s="9">
        <f t="shared" ref="E12:E16" si="0">C12-D12</f>
        <v>0</v>
      </c>
      <c r="F12" s="9">
        <f>D12/C12*100</f>
        <v>100</v>
      </c>
      <c r="G12" s="11"/>
    </row>
    <row r="13" spans="1:7" ht="30" x14ac:dyDescent="0.25">
      <c r="A13" s="7" t="s">
        <v>18</v>
      </c>
      <c r="B13" s="11" t="s">
        <v>19</v>
      </c>
      <c r="C13" s="9">
        <v>473308</v>
      </c>
      <c r="D13" s="9">
        <f>38034*12+1500+15400</f>
        <v>473308</v>
      </c>
      <c r="E13" s="9">
        <f t="shared" si="0"/>
        <v>0</v>
      </c>
      <c r="F13" s="9">
        <f>D13/C13*100</f>
        <v>100</v>
      </c>
      <c r="G13" s="15"/>
    </row>
    <row r="14" spans="1:7" ht="30" customHeight="1" x14ac:dyDescent="0.25">
      <c r="A14" s="7" t="s">
        <v>20</v>
      </c>
      <c r="B14" s="7" t="s">
        <v>21</v>
      </c>
      <c r="C14" s="9">
        <f>20000*12</f>
        <v>240000</v>
      </c>
      <c r="D14" s="9">
        <v>240000</v>
      </c>
      <c r="E14" s="9">
        <f t="shared" si="0"/>
        <v>0</v>
      </c>
      <c r="F14" s="9">
        <f>D14/C14*100</f>
        <v>100</v>
      </c>
      <c r="G14" s="11"/>
    </row>
    <row r="15" spans="1:7" x14ac:dyDescent="0.25">
      <c r="A15" s="7" t="s">
        <v>22</v>
      </c>
      <c r="B15" s="7" t="s">
        <v>23</v>
      </c>
      <c r="C15" s="9">
        <v>255500</v>
      </c>
      <c r="D15" s="9">
        <v>255500</v>
      </c>
      <c r="E15" s="9">
        <f t="shared" si="0"/>
        <v>0</v>
      </c>
      <c r="F15" s="9">
        <f>D15/C15*100</f>
        <v>100</v>
      </c>
      <c r="G15" s="11"/>
    </row>
    <row r="16" spans="1:7" ht="30.75" thickBot="1" x14ac:dyDescent="0.3">
      <c r="A16" s="7" t="s">
        <v>24</v>
      </c>
      <c r="B16" s="11" t="s">
        <v>25</v>
      </c>
      <c r="C16" s="9">
        <v>307465</v>
      </c>
      <c r="D16" s="9">
        <f>568+2000+15000+39585+3000+100815.12+28062.72+1500+3200+4750+4000+1339+47500+3338.64+10000+2500+8000+1340+8000+8025+9325+1797.6+30000+47500</f>
        <v>381146.07999999996</v>
      </c>
      <c r="E16" s="9">
        <f t="shared" si="0"/>
        <v>-73681.079999999958</v>
      </c>
      <c r="F16" s="9">
        <f>D16/C16*100</f>
        <v>123.96405444522138</v>
      </c>
      <c r="G16" s="7"/>
    </row>
    <row r="17" spans="1:7" ht="27.75" customHeight="1" thickBot="1" x14ac:dyDescent="0.3">
      <c r="A17" s="16"/>
      <c r="B17" s="16" t="s">
        <v>26</v>
      </c>
      <c r="C17" s="17">
        <f>C7+C8+C9+C12+C13+C14+C15+C16</f>
        <v>9293970</v>
      </c>
      <c r="D17" s="17">
        <f t="shared" ref="D17:E17" si="1">D7+D8+D9+D12+D13+D14+D15+D16</f>
        <v>9242669.3399999999</v>
      </c>
      <c r="E17" s="17">
        <f t="shared" si="1"/>
        <v>51300.660000000265</v>
      </c>
      <c r="F17" s="17">
        <f>D17/C17*100</f>
        <v>99.448022104654953</v>
      </c>
      <c r="G17" s="16"/>
    </row>
    <row r="19" spans="1:7" x14ac:dyDescent="0.25">
      <c r="C19" s="18"/>
    </row>
    <row r="20" spans="1:7" x14ac:dyDescent="0.25">
      <c r="C20" s="18"/>
    </row>
    <row r="21" spans="1:7" x14ac:dyDescent="0.25">
      <c r="C21" s="18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9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2021-02-26T12:17:58Z</dcterms:created>
  <dcterms:modified xsi:type="dcterms:W3CDTF">2021-02-26T12:54:55Z</dcterms:modified>
</cp:coreProperties>
</file>