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0935"/>
  </bookViews>
  <sheets>
    <sheet name="исполнение сметы 2021" sheetId="1" r:id="rId1"/>
  </sheets>
  <externalReferences>
    <externalReference r:id="rId2"/>
    <externalReference r:id="rId3"/>
  </externalReferences>
  <definedNames>
    <definedName name="промоп" localSheetId="0">#REF!</definedName>
    <definedName name="промоп">'[1]проект сметы 2019'!$H$13</definedName>
    <definedName name="процентжилые" localSheetId="0">#REF!</definedName>
    <definedName name="процентжилые">'[1]проект сметы 2019'!$F$13</definedName>
    <definedName name="процентмоп" localSheetId="0">#REF!</definedName>
    <definedName name="процентмоп">'[1]проект сметы 2019'!$H$15</definedName>
    <definedName name="процентофисы" localSheetId="0">#REF!</definedName>
    <definedName name="процентофисы">'[1]проект сметы 2019'!$D$13</definedName>
    <definedName name="процентпаркинг" localSheetId="0">#REF!</definedName>
    <definedName name="процентпаркинг">'[1]проект сметы 2019'!$J$13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4" i="1"/>
  <c r="F15" i="1"/>
  <c r="F16" i="1"/>
  <c r="F17" i="1"/>
  <c r="F8" i="1"/>
  <c r="F9" i="1"/>
  <c r="F10" i="1"/>
  <c r="D19" i="1" l="1"/>
  <c r="F19" i="1" s="1"/>
  <c r="E8" i="1"/>
  <c r="C19" i="1"/>
  <c r="C17" i="1"/>
  <c r="C16" i="1"/>
  <c r="C15" i="1"/>
  <c r="C14" i="1"/>
  <c r="C13" i="1"/>
  <c r="C10" i="1"/>
  <c r="C8" i="1"/>
  <c r="E17" i="1" l="1"/>
  <c r="E16" i="1"/>
  <c r="E15" i="1"/>
  <c r="F13" i="1"/>
  <c r="E13" i="1"/>
  <c r="E10" i="1"/>
  <c r="E7" i="1"/>
  <c r="E9" i="1" l="1"/>
  <c r="F7" i="1"/>
  <c r="E18" i="1"/>
  <c r="E14" i="1"/>
  <c r="E19" i="1" l="1"/>
</calcChain>
</file>

<file path=xl/sharedStrings.xml><?xml version="1.0" encoding="utf-8"?>
<sst xmlns="http://schemas.openxmlformats.org/spreadsheetml/2006/main" count="31" uniqueCount="31">
  <si>
    <t>№пп</t>
  </si>
  <si>
    <t>Наименование расходов</t>
  </si>
  <si>
    <t>План по смете</t>
  </si>
  <si>
    <t>Факт</t>
  </si>
  <si>
    <t>отклонение, + экономия, /- перерасход</t>
  </si>
  <si>
    <t>% выполнения плана</t>
  </si>
  <si>
    <t>примечание</t>
  </si>
  <si>
    <t>Расходы по управлению</t>
  </si>
  <si>
    <t>1.1.</t>
  </si>
  <si>
    <t>ФОТ  с начислениями</t>
  </si>
  <si>
    <t>1.2.</t>
  </si>
  <si>
    <t>Хозрасходы, банковские расходы, содержание офиса</t>
  </si>
  <si>
    <t>1.3.</t>
  </si>
  <si>
    <t>Эксплуатационные расходы</t>
  </si>
  <si>
    <t>2.1.</t>
  </si>
  <si>
    <t>ТО инженерных систем</t>
  </si>
  <si>
    <t>2.2.</t>
  </si>
  <si>
    <t>ТО лифтов + освидетельствование</t>
  </si>
  <si>
    <t>2.3.</t>
  </si>
  <si>
    <t>ТО систем пожаротушения</t>
  </si>
  <si>
    <t>2.4.</t>
  </si>
  <si>
    <t>ТО систем видеонаблюд. + домофон</t>
  </si>
  <si>
    <t>2.5.</t>
  </si>
  <si>
    <t>2.6.</t>
  </si>
  <si>
    <t>Вывоз ТБО</t>
  </si>
  <si>
    <t>Текущий ремонт и благоустройство</t>
  </si>
  <si>
    <t>ИТОГО</t>
  </si>
  <si>
    <t>Вознаграждение председателя правления</t>
  </si>
  <si>
    <t>Страхование ТСЖ</t>
  </si>
  <si>
    <t xml:space="preserve">Исполнение сметы расходов   за    2021г </t>
  </si>
  <si>
    <t>1.4.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</si>
</sst>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0" fillId="2" borderId="3" xfId="0" applyFill="1" applyBorder="1"/>
    <xf numFmtId="0" fontId="1" fillId="2" borderId="3" xfId="0" applyFont="1" applyFill="1" applyBorder="1"/>
    <xf numFmtId="4" fontId="0" fillId="2" borderId="3" xfId="0" applyNumberFormat="1" applyFill="1" applyBorder="1"/>
    <xf numFmtId="2" fontId="0" fillId="2" borderId="3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4" fontId="0" fillId="2" borderId="4" xfId="0" applyNumberFormat="1" applyFill="1" applyBorder="1"/>
    <xf numFmtId="0" fontId="0" fillId="2" borderId="5" xfId="0" applyFill="1" applyBorder="1"/>
    <xf numFmtId="4" fontId="0" fillId="2" borderId="5" xfId="0" applyNumberFormat="1" applyFill="1" applyBorder="1"/>
    <xf numFmtId="4" fontId="0" fillId="2" borderId="3" xfId="0" applyNumberFormat="1" applyFill="1" applyBorder="1" applyAlignment="1">
      <alignment wrapText="1"/>
    </xf>
    <xf numFmtId="0" fontId="3" fillId="0" borderId="6" xfId="0" applyFont="1" applyBorder="1"/>
    <xf numFmtId="4" fontId="3" fillId="0" borderId="6" xfId="0" applyNumberFormat="1" applyFont="1" applyBorder="1"/>
    <xf numFmtId="4" fontId="0" fillId="0" borderId="0" xfId="0" applyNumberForma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&#1085;&#1072;%202021%20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21"/>
      <sheetName val="фот 2021 "/>
    </sheetNames>
    <sheetDataSet>
      <sheetData sheetId="0">
        <row r="16">
          <cell r="P16">
            <v>480000</v>
          </cell>
        </row>
        <row r="18">
          <cell r="P18">
            <v>82500</v>
          </cell>
        </row>
        <row r="20">
          <cell r="P20">
            <v>2295000</v>
          </cell>
        </row>
        <row r="21">
          <cell r="P21">
            <v>473408</v>
          </cell>
        </row>
        <row r="22">
          <cell r="P22">
            <v>240000</v>
          </cell>
        </row>
        <row r="23">
          <cell r="P23">
            <v>60000</v>
          </cell>
        </row>
        <row r="24">
          <cell r="P24">
            <v>281050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3"/>
  <sheetViews>
    <sheetView tabSelected="1" workbookViewId="0">
      <selection activeCell="B9" sqref="B9"/>
    </sheetView>
  </sheetViews>
  <sheetFormatPr defaultRowHeight="15" x14ac:dyDescent="0.25"/>
  <cols>
    <col min="2" max="2" width="28" customWidth="1"/>
    <col min="3" max="3" width="16.85546875" customWidth="1"/>
    <col min="4" max="4" width="15.7109375" customWidth="1"/>
    <col min="5" max="6" width="16.85546875" customWidth="1"/>
    <col min="7" max="7" width="42.85546875" customWidth="1"/>
  </cols>
  <sheetData>
    <row r="2" spans="1:7" ht="20.25" x14ac:dyDescent="0.3">
      <c r="A2" s="19" t="s">
        <v>29</v>
      </c>
      <c r="B2" s="19"/>
      <c r="C2" s="19"/>
      <c r="D2" s="19"/>
      <c r="E2" s="19"/>
      <c r="F2" s="19"/>
      <c r="G2" s="19"/>
    </row>
    <row r="3" spans="1:7" ht="14.25" customHeight="1" thickBot="1" x14ac:dyDescent="0.3"/>
    <row r="4" spans="1:7" ht="54.75" customHeight="1" thickBot="1" x14ac:dyDescent="0.3">
      <c r="A4" s="1" t="s">
        <v>0</v>
      </c>
      <c r="B4" s="1" t="s">
        <v>1</v>
      </c>
      <c r="C4" s="2" t="s">
        <v>2</v>
      </c>
      <c r="D4" s="1" t="s">
        <v>3</v>
      </c>
      <c r="E4" s="3" t="s">
        <v>4</v>
      </c>
      <c r="F4" s="3" t="s">
        <v>5</v>
      </c>
      <c r="G4" s="1" t="s">
        <v>6</v>
      </c>
    </row>
    <row r="5" spans="1:7" x14ac:dyDescent="0.25">
      <c r="A5" s="4"/>
      <c r="B5" s="4"/>
      <c r="C5" s="5"/>
      <c r="D5" s="4"/>
      <c r="E5" s="4"/>
      <c r="F5" s="4"/>
      <c r="G5" s="4"/>
    </row>
    <row r="6" spans="1:7" x14ac:dyDescent="0.25">
      <c r="A6" s="6">
        <v>1</v>
      </c>
      <c r="B6" s="7" t="s">
        <v>7</v>
      </c>
      <c r="C6" s="6"/>
      <c r="D6" s="6"/>
      <c r="E6" s="6"/>
      <c r="F6" s="6"/>
      <c r="G6" s="6"/>
    </row>
    <row r="7" spans="1:7" x14ac:dyDescent="0.25">
      <c r="A7" s="6" t="s">
        <v>8</v>
      </c>
      <c r="B7" s="6" t="s">
        <v>9</v>
      </c>
      <c r="C7" s="8">
        <v>5138436</v>
      </c>
      <c r="D7" s="8">
        <v>5133970.7</v>
      </c>
      <c r="E7" s="8">
        <f>C7-D7</f>
        <v>4465.2999999998137</v>
      </c>
      <c r="F7" s="8">
        <f>D7/C7*100</f>
        <v>99.913100017203675</v>
      </c>
      <c r="G7" s="9"/>
    </row>
    <row r="8" spans="1:7" ht="33.75" customHeight="1" x14ac:dyDescent="0.25">
      <c r="A8" s="6" t="s">
        <v>10</v>
      </c>
      <c r="B8" s="10" t="s">
        <v>27</v>
      </c>
      <c r="C8" s="8">
        <f>'[2]проект сметы 2021'!$P$16</f>
        <v>480000</v>
      </c>
      <c r="D8" s="8">
        <v>480000</v>
      </c>
      <c r="E8" s="8">
        <f>C8-D8</f>
        <v>0</v>
      </c>
      <c r="F8" s="8">
        <f t="shared" ref="F8:F10" si="0">D8/C8*100</f>
        <v>100</v>
      </c>
      <c r="G8" s="9"/>
    </row>
    <row r="9" spans="1:7" ht="30" x14ac:dyDescent="0.25">
      <c r="A9" s="6" t="s">
        <v>12</v>
      </c>
      <c r="B9" s="10" t="s">
        <v>11</v>
      </c>
      <c r="C9" s="8">
        <v>224000</v>
      </c>
      <c r="D9" s="8">
        <v>161096.04</v>
      </c>
      <c r="E9" s="8">
        <f t="shared" ref="E9:E18" si="1">C9-D9</f>
        <v>62903.959999999992</v>
      </c>
      <c r="F9" s="8">
        <f t="shared" si="0"/>
        <v>71.917875000000009</v>
      </c>
      <c r="G9" s="6"/>
    </row>
    <row r="10" spans="1:7" ht="15.75" thickBot="1" x14ac:dyDescent="0.3">
      <c r="A10" s="11" t="s">
        <v>30</v>
      </c>
      <c r="B10" s="11" t="s">
        <v>28</v>
      </c>
      <c r="C10" s="12">
        <f>'[2]проект сметы 2021'!$P$18</f>
        <v>82500</v>
      </c>
      <c r="D10" s="12">
        <v>82500</v>
      </c>
      <c r="E10" s="12">
        <f t="shared" si="1"/>
        <v>0</v>
      </c>
      <c r="F10" s="12">
        <f t="shared" si="0"/>
        <v>100</v>
      </c>
      <c r="G10" s="11"/>
    </row>
    <row r="11" spans="1:7" x14ac:dyDescent="0.25">
      <c r="A11" s="13"/>
      <c r="B11" s="13"/>
      <c r="C11" s="14"/>
      <c r="D11" s="14"/>
      <c r="E11" s="14"/>
      <c r="F11" s="14"/>
      <c r="G11" s="13"/>
    </row>
    <row r="12" spans="1:7" x14ac:dyDescent="0.25">
      <c r="A12" s="6">
        <v>2</v>
      </c>
      <c r="B12" s="7" t="s">
        <v>13</v>
      </c>
      <c r="C12" s="8"/>
      <c r="D12" s="8"/>
      <c r="E12" s="8"/>
      <c r="F12" s="8"/>
      <c r="G12" s="6"/>
    </row>
    <row r="13" spans="1:7" x14ac:dyDescent="0.25">
      <c r="A13" s="6" t="s">
        <v>14</v>
      </c>
      <c r="B13" s="6" t="s">
        <v>15</v>
      </c>
      <c r="C13" s="8">
        <f>'[2]проект сметы 2021'!$P$20</f>
        <v>2295000</v>
      </c>
      <c r="D13" s="8">
        <v>2220000</v>
      </c>
      <c r="E13" s="8">
        <f t="shared" si="1"/>
        <v>75000</v>
      </c>
      <c r="F13" s="8">
        <f>D13/C13*100</f>
        <v>96.732026143790847</v>
      </c>
      <c r="G13" s="10"/>
    </row>
    <row r="14" spans="1:7" ht="30" x14ac:dyDescent="0.25">
      <c r="A14" s="6" t="s">
        <v>16</v>
      </c>
      <c r="B14" s="10" t="s">
        <v>17</v>
      </c>
      <c r="C14" s="8">
        <f>'[2]проект сметы 2021'!$P$21</f>
        <v>473408</v>
      </c>
      <c r="D14" s="8">
        <v>478452</v>
      </c>
      <c r="E14" s="8">
        <f t="shared" si="1"/>
        <v>-5044</v>
      </c>
      <c r="F14" s="8">
        <f t="shared" ref="F14:F18" si="2">D14/C14*100</f>
        <v>101.06546572934974</v>
      </c>
      <c r="G14" s="15"/>
    </row>
    <row r="15" spans="1:7" ht="45" customHeight="1" x14ac:dyDescent="0.25">
      <c r="A15" s="6" t="s">
        <v>18</v>
      </c>
      <c r="B15" s="6" t="s">
        <v>19</v>
      </c>
      <c r="C15" s="8">
        <f>'[2]проект сметы 2021'!$P$22</f>
        <v>240000</v>
      </c>
      <c r="D15" s="8">
        <v>243656.8</v>
      </c>
      <c r="E15" s="8">
        <f t="shared" si="1"/>
        <v>-3656.7999999999884</v>
      </c>
      <c r="F15" s="8">
        <f t="shared" si="2"/>
        <v>101.52366666666666</v>
      </c>
      <c r="G15" s="10"/>
    </row>
    <row r="16" spans="1:7" ht="30" x14ac:dyDescent="0.25">
      <c r="A16" s="6" t="s">
        <v>20</v>
      </c>
      <c r="B16" s="10" t="s">
        <v>21</v>
      </c>
      <c r="C16" s="8">
        <f>'[2]проект сметы 2021'!$P$23</f>
        <v>60000</v>
      </c>
      <c r="D16" s="8">
        <v>29920</v>
      </c>
      <c r="E16" s="8">
        <f t="shared" si="1"/>
        <v>30080</v>
      </c>
      <c r="F16" s="8">
        <f t="shared" si="2"/>
        <v>49.866666666666667</v>
      </c>
      <c r="G16" s="6"/>
    </row>
    <row r="17" spans="1:7" x14ac:dyDescent="0.25">
      <c r="A17" s="6" t="s">
        <v>22</v>
      </c>
      <c r="B17" s="6" t="s">
        <v>24</v>
      </c>
      <c r="C17" s="8">
        <f>'[2]проект сметы 2021'!$P$24</f>
        <v>281050</v>
      </c>
      <c r="D17" s="8">
        <v>268485</v>
      </c>
      <c r="E17" s="8">
        <f t="shared" si="1"/>
        <v>12565</v>
      </c>
      <c r="F17" s="8">
        <f t="shared" si="2"/>
        <v>95.529265255292657</v>
      </c>
      <c r="G17" s="10"/>
    </row>
    <row r="18" spans="1:7" ht="30.75" thickBot="1" x14ac:dyDescent="0.3">
      <c r="A18" s="6" t="s">
        <v>23</v>
      </c>
      <c r="B18" s="10" t="s">
        <v>25</v>
      </c>
      <c r="C18" s="8">
        <v>230000</v>
      </c>
      <c r="D18" s="8">
        <v>183512.17</v>
      </c>
      <c r="E18" s="8">
        <f t="shared" si="1"/>
        <v>46487.829999999987</v>
      </c>
      <c r="F18" s="8">
        <f t="shared" si="2"/>
        <v>79.787900000000008</v>
      </c>
      <c r="G18" s="6"/>
    </row>
    <row r="19" spans="1:7" ht="27.75" customHeight="1" thickBot="1" x14ac:dyDescent="0.3">
      <c r="A19" s="16"/>
      <c r="B19" s="16" t="s">
        <v>26</v>
      </c>
      <c r="C19" s="17">
        <f>C7+C9+C10+C13+C14+C15+C16+C17+C18+C8</f>
        <v>9504394</v>
      </c>
      <c r="D19" s="17">
        <f>D7+D9+D10+D13+D14+D15+D16+D17+D18+D8</f>
        <v>9281592.709999999</v>
      </c>
      <c r="E19" s="17">
        <f>E7+E9+E10+E13+E14+E15+E16+E17+E18+E8</f>
        <v>222801.2899999998</v>
      </c>
      <c r="F19" s="17">
        <f>D19/C19*100</f>
        <v>97.655807513871991</v>
      </c>
      <c r="G19" s="16"/>
    </row>
    <row r="20" spans="1:7" x14ac:dyDescent="0.25">
      <c r="E20" s="18"/>
    </row>
    <row r="21" spans="1:7" x14ac:dyDescent="0.25">
      <c r="C21" s="18"/>
      <c r="E21" s="18"/>
    </row>
    <row r="22" spans="1:7" x14ac:dyDescent="0.25">
      <c r="C22" s="18"/>
    </row>
    <row r="23" spans="1:7" x14ac:dyDescent="0.25">
      <c r="C23" s="18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сметы 2021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HP</cp:lastModifiedBy>
  <dcterms:created xsi:type="dcterms:W3CDTF">2020-07-21T09:56:40Z</dcterms:created>
  <dcterms:modified xsi:type="dcterms:W3CDTF">2022-02-28T13:39:26Z</dcterms:modified>
</cp:coreProperties>
</file>